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516" windowWidth="28580" windowHeight="20400" activeTab="2"/>
  </bookViews>
  <sheets>
    <sheet name="Football kit" sheetId="1" r:id="rId1"/>
    <sheet name="Electricity bill" sheetId="2" r:id="rId2"/>
    <sheet name="Mobile phone account" sheetId="3" r:id="rId3"/>
  </sheets>
  <definedNames>
    <definedName name="_xlnm.Print_Area" localSheetId="1">'Electricity bill'!$A$1:$M$38</definedName>
    <definedName name="_xlnm.Print_Area" localSheetId="2">'Mobile phone account'!$A$1:$I$32</definedName>
  </definedNames>
  <calcPr fullCalcOnLoad="1"/>
</workbook>
</file>

<file path=xl/sharedStrings.xml><?xml version="1.0" encoding="utf-8"?>
<sst xmlns="http://schemas.openxmlformats.org/spreadsheetml/2006/main" count="113" uniqueCount="68">
  <si>
    <t>Total cost before VAT</t>
  </si>
  <si>
    <t>Team</t>
  </si>
  <si>
    <t>A</t>
  </si>
  <si>
    <t xml:space="preserve"> </t>
  </si>
  <si>
    <t xml:space="preserve">Meter readings </t>
  </si>
  <si>
    <t>Customer name</t>
  </si>
  <si>
    <r>
      <t xml:space="preserve">Table 2: Invoice for electricity </t>
    </r>
    <r>
      <rPr>
        <sz val="13"/>
        <color indexed="21"/>
        <rFont val="Calibri"/>
        <family val="2"/>
      </rPr>
      <t xml:space="preserve">    </t>
    </r>
  </si>
  <si>
    <t>Table 3: Invoice for mobile phone account</t>
  </si>
  <si>
    <t>Telephone no:</t>
  </si>
  <si>
    <t>Amount due</t>
  </si>
  <si>
    <t>Invoice month</t>
  </si>
  <si>
    <t>Table 1: Invoice for football kit</t>
  </si>
  <si>
    <t>Unit price</t>
  </si>
  <si>
    <t>Customer number 32 18 900</t>
  </si>
  <si>
    <t>Units used</t>
  </si>
  <si>
    <t xml:space="preserve">Number of units at higher rate = </t>
  </si>
  <si>
    <t xml:space="preserve">VAT at 5 % on </t>
  </si>
  <si>
    <t>C</t>
  </si>
  <si>
    <t>Customer</t>
  </si>
  <si>
    <t>Quantity</t>
  </si>
  <si>
    <t>Code</t>
  </si>
  <si>
    <t>Description</t>
  </si>
  <si>
    <t>Gross (£)</t>
  </si>
  <si>
    <t>Football shirts (away)</t>
  </si>
  <si>
    <t>A</t>
  </si>
  <si>
    <t>Football shirts (home)</t>
  </si>
  <si>
    <t>B</t>
  </si>
  <si>
    <t>Pairs socks</t>
  </si>
  <si>
    <t>C</t>
  </si>
  <si>
    <t>Shorts</t>
  </si>
  <si>
    <t>D</t>
  </si>
  <si>
    <t>E</t>
  </si>
  <si>
    <t>Discount 15%</t>
  </si>
  <si>
    <t>F</t>
  </si>
  <si>
    <t>G</t>
  </si>
  <si>
    <t>H</t>
  </si>
  <si>
    <t>Total due</t>
  </si>
  <si>
    <t>J</t>
  </si>
  <si>
    <t>Tariff</t>
  </si>
  <si>
    <t>Monthly Charge (£)</t>
  </si>
  <si>
    <t>Minutes</t>
  </si>
  <si>
    <t>Subtotal</t>
  </si>
  <si>
    <t>VAT</t>
  </si>
  <si>
    <t>Total</t>
  </si>
  <si>
    <t>per month (minutes)</t>
  </si>
  <si>
    <t>Present reading</t>
  </si>
  <si>
    <t>Previous reading</t>
  </si>
  <si>
    <t>Cost of first</t>
  </si>
  <si>
    <t xml:space="preserve">units = </t>
  </si>
  <si>
    <t xml:space="preserve">Cost of remaining units = </t>
  </si>
  <si>
    <t xml:space="preserve">Cost of units at higher rate      </t>
  </si>
  <si>
    <t>=</t>
  </si>
  <si>
    <t>£</t>
  </si>
  <si>
    <t xml:space="preserve">Number of units at lower rate  = </t>
  </si>
  <si>
    <t>Total bill after VAT</t>
  </si>
  <si>
    <t>Cost of units at lower rate</t>
  </si>
  <si>
    <t>VAT 20%</t>
  </si>
  <si>
    <t>Rate (pence per minute)</t>
  </si>
  <si>
    <t>pence per unit</t>
  </si>
  <si>
    <t>Customer</t>
  </si>
  <si>
    <t>A</t>
  </si>
  <si>
    <t>Off-peak</t>
  </si>
  <si>
    <t>Free off-peak</t>
  </si>
  <si>
    <t>Off-peak charged</t>
  </si>
  <si>
    <t>Free texts</t>
  </si>
  <si>
    <t>Peak calls</t>
  </si>
  <si>
    <t>SPORTS 'R' US</t>
  </si>
  <si>
    <t>Inclusive off-peak calls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</si>
</sst>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&quot;#,##0.00"/>
    <numFmt numFmtId="169" formatCode="[$-809]dd\ mmmm\ yyyy"/>
    <numFmt numFmtId="170" formatCode="[$-F800]dddd\,\ mmmm\ dd\,\ yyyy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color indexed="21"/>
      <name val="Calibri"/>
      <family val="2"/>
    </font>
    <font>
      <b/>
      <sz val="10"/>
      <color indexed="21"/>
      <name val="Arial"/>
      <family val="0"/>
    </font>
    <font>
      <b/>
      <sz val="10"/>
      <color indexed="21"/>
      <name val="Calibri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3"/>
      <color indexed="30"/>
      <name val="Calibri"/>
      <family val="0"/>
    </font>
    <font>
      <b/>
      <sz val="10"/>
      <color indexed="30"/>
      <name val="Calibri"/>
      <family val="0"/>
    </font>
    <font>
      <b/>
      <sz val="11"/>
      <color indexed="30"/>
      <name val="Calibri"/>
      <family val="2"/>
    </font>
    <font>
      <b/>
      <sz val="10"/>
      <color indexed="30"/>
      <name val="Arial"/>
      <family val="2"/>
    </font>
    <font>
      <sz val="10"/>
      <color indexed="30"/>
      <name val="Calibri"/>
      <family val="0"/>
    </font>
    <font>
      <b/>
      <sz val="12"/>
      <color indexed="30"/>
      <name val="Calibri"/>
      <family val="0"/>
    </font>
    <font>
      <i/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12"/>
      <name val="Arial Black"/>
      <family val="0"/>
    </font>
    <font>
      <sz val="36"/>
      <color indexed="44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24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2" fontId="8" fillId="24" borderId="18" xfId="0" applyNumberFormat="1" applyFont="1" applyFill="1" applyBorder="1" applyAlignment="1" applyProtection="1">
      <alignment/>
      <protection locked="0"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24" borderId="19" xfId="0" applyNumberFormat="1" applyFont="1" applyFill="1" applyBorder="1" applyAlignment="1" applyProtection="1">
      <alignment/>
      <protection locked="0"/>
    </xf>
    <xf numFmtId="2" fontId="8" fillId="0" borderId="19" xfId="0" applyNumberFormat="1" applyFont="1" applyBorder="1" applyAlignment="1">
      <alignment/>
    </xf>
    <xf numFmtId="2" fontId="8" fillId="0" borderId="19" xfId="0" applyNumberFormat="1" applyFont="1" applyBorder="1" applyAlignment="1" applyProtection="1">
      <alignment/>
      <protection locked="0"/>
    </xf>
    <xf numFmtId="0" fontId="8" fillId="0" borderId="19" xfId="0" applyFont="1" applyBorder="1" applyAlignment="1">
      <alignment horizontal="right"/>
    </xf>
    <xf numFmtId="2" fontId="8" fillId="0" borderId="19" xfId="0" applyNumberFormat="1" applyFont="1" applyFill="1" applyBorder="1" applyAlignment="1">
      <alignment/>
    </xf>
    <xf numFmtId="2" fontId="8" fillId="0" borderId="19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25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left" vertical="center"/>
    </xf>
    <xf numFmtId="0" fontId="0" fillId="24" borderId="15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5" fillId="0" borderId="0" xfId="0" applyFont="1" applyAlignment="1">
      <alignment/>
    </xf>
    <xf numFmtId="3" fontId="9" fillId="0" borderId="0" xfId="0" applyNumberFormat="1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2" fontId="8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22" xfId="0" applyFont="1" applyBorder="1" applyAlignment="1">
      <alignment/>
    </xf>
    <xf numFmtId="2" fontId="8" fillId="0" borderId="23" xfId="0" applyNumberFormat="1" applyFont="1" applyBorder="1" applyAlignment="1">
      <alignment/>
    </xf>
    <xf numFmtId="0" fontId="8" fillId="24" borderId="22" xfId="0" applyFont="1" applyFill="1" applyBorder="1" applyAlignment="1" applyProtection="1">
      <alignment/>
      <protection locked="0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8" fillId="0" borderId="22" xfId="0" applyNumberFormat="1" applyFont="1" applyBorder="1" applyAlignment="1">
      <alignment/>
    </xf>
    <xf numFmtId="2" fontId="8" fillId="25" borderId="17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0" fontId="11" fillId="0" borderId="16" xfId="0" applyFont="1" applyBorder="1" applyAlignment="1">
      <alignment/>
    </xf>
    <xf numFmtId="17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5" xfId="0" applyFont="1" applyFill="1" applyBorder="1" applyAlignment="1" applyProtection="1">
      <alignment horizontal="left"/>
      <protection locked="0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3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6" borderId="0" xfId="0" applyFont="1" applyFill="1" applyBorder="1" applyAlignment="1" applyProtection="1">
      <alignment horizontal="left"/>
      <protection locked="0"/>
    </xf>
    <xf numFmtId="2" fontId="8" fillId="0" borderId="0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/>
    </xf>
    <xf numFmtId="0" fontId="8" fillId="24" borderId="2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22" borderId="16" xfId="0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2" fontId="8" fillId="0" borderId="27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168" fontId="8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2" fontId="8" fillId="0" borderId="29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1" fillId="0" borderId="22" xfId="0" applyFont="1" applyBorder="1" applyAlignment="1">
      <alignment horizontal="left"/>
    </xf>
    <xf numFmtId="9" fontId="8" fillId="24" borderId="0" xfId="59" applyFont="1" applyFill="1" applyBorder="1" applyAlignment="1" applyProtection="1">
      <alignment horizontal="center"/>
      <protection locked="0"/>
    </xf>
    <xf numFmtId="9" fontId="8" fillId="24" borderId="12" xfId="59" applyFont="1" applyFill="1" applyBorder="1" applyAlignment="1" applyProtection="1">
      <alignment horizontal="center"/>
      <protection locked="0"/>
    </xf>
    <xf numFmtId="0" fontId="10" fillId="0" borderId="0" xfId="49" applyFont="1" applyBorder="1" applyAlignment="1">
      <alignment horizontal="left" vertical="top" wrapText="1"/>
    </xf>
    <xf numFmtId="0" fontId="24" fillId="0" borderId="0" xfId="49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19050</xdr:colOff>
      <xdr:row>2</xdr:row>
      <xdr:rowOff>47625</xdr:rowOff>
    </xdr:to>
    <xdr:pic>
      <xdr:nvPicPr>
        <xdr:cNvPr id="1" name="Picture -1023" descr="blue man with li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56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4</xdr:row>
      <xdr:rowOff>104775</xdr:rowOff>
    </xdr:from>
    <xdr:to>
      <xdr:col>11</xdr:col>
      <xdr:colOff>247650</xdr:colOff>
      <xdr:row>7</xdr:row>
      <xdr:rowOff>190500</xdr:rowOff>
    </xdr:to>
    <xdr:sp>
      <xdr:nvSpPr>
        <xdr:cNvPr id="1" name="WordArt 2"/>
        <xdr:cNvSpPr>
          <a:spLocks/>
        </xdr:cNvSpPr>
      </xdr:nvSpPr>
      <xdr:spPr>
        <a:xfrm>
          <a:off x="5591175" y="885825"/>
          <a:ext cx="1828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00D4"/>
              </a:solidFill>
            </a:rPr>
            <a:t>SUPERLEC</a:t>
          </a:r>
        </a:p>
      </xdr:txBody>
    </xdr:sp>
    <xdr:clientData/>
  </xdr:twoCellAnchor>
  <xdr:twoCellAnchor editAs="oneCell">
    <xdr:from>
      <xdr:col>9</xdr:col>
      <xdr:colOff>438150</xdr:colOff>
      <xdr:row>8</xdr:row>
      <xdr:rowOff>85725</xdr:rowOff>
    </xdr:from>
    <xdr:to>
      <xdr:col>11</xdr:col>
      <xdr:colOff>285750</xdr:colOff>
      <xdr:row>10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933575"/>
          <a:ext cx="73342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11</xdr:col>
      <xdr:colOff>381000</xdr:colOff>
      <xdr:row>2</xdr:row>
      <xdr:rowOff>85725</xdr:rowOff>
    </xdr:to>
    <xdr:pic>
      <xdr:nvPicPr>
        <xdr:cNvPr id="3" name="Picture 3" descr="blue man with line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7553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3</xdr:row>
      <xdr:rowOff>9525</xdr:rowOff>
    </xdr:from>
    <xdr:to>
      <xdr:col>3</xdr:col>
      <xdr:colOff>885825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533400"/>
          <a:ext cx="866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</xdr:row>
      <xdr:rowOff>85725</xdr:rowOff>
    </xdr:from>
    <xdr:to>
      <xdr:col>2</xdr:col>
      <xdr:colOff>457200</xdr:colOff>
      <xdr:row>5</xdr:row>
      <xdr:rowOff>0</xdr:rowOff>
    </xdr:to>
    <xdr:sp>
      <xdr:nvSpPr>
        <xdr:cNvPr id="2" name="WordArt 6"/>
        <xdr:cNvSpPr>
          <a:spLocks/>
        </xdr:cNvSpPr>
      </xdr:nvSpPr>
      <xdr:spPr>
        <a:xfrm>
          <a:off x="1447800" y="609600"/>
          <a:ext cx="1857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99CCFF"/>
              </a:solidFill>
            </a:rPr>
            <a:t>bluesky mobile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2</xdr:row>
      <xdr:rowOff>38100</xdr:rowOff>
    </xdr:to>
    <xdr:pic>
      <xdr:nvPicPr>
        <xdr:cNvPr id="3" name="Picture 2" descr="blue man with line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5133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showGridLines="0" zoomScale="200" zoomScaleNormal="200" zoomScalePageLayoutView="0" workbookViewId="0" topLeftCell="A1">
      <selection activeCell="F29" sqref="F29"/>
    </sheetView>
  </sheetViews>
  <sheetFormatPr defaultColWidth="8.8515625" defaultRowHeight="12.75"/>
  <cols>
    <col min="1" max="2" width="8.8515625" style="0" customWidth="1"/>
    <col min="3" max="3" width="18.421875" style="0" customWidth="1"/>
    <col min="4" max="4" width="14.421875" style="0" customWidth="1"/>
  </cols>
  <sheetData>
    <row r="2" spans="1:6" ht="15.75" customHeight="1">
      <c r="A2" s="130" t="s">
        <v>11</v>
      </c>
      <c r="B2" s="131"/>
      <c r="C2" s="131"/>
      <c r="D2" s="131"/>
      <c r="E2" s="131"/>
      <c r="F2" s="131"/>
    </row>
    <row r="3" spans="1:6" ht="13.5">
      <c r="A3" s="13"/>
      <c r="B3" s="13"/>
      <c r="C3" s="13"/>
      <c r="D3" s="13"/>
      <c r="E3" s="13"/>
      <c r="F3" s="13"/>
    </row>
    <row r="4" spans="1:6" ht="13.5">
      <c r="A4" s="14"/>
      <c r="B4" s="15"/>
      <c r="C4" s="16"/>
      <c r="D4" s="15"/>
      <c r="E4" s="15"/>
      <c r="F4" s="17"/>
    </row>
    <row r="5" spans="1:6" ht="15.75" customHeight="1">
      <c r="A5" s="22"/>
      <c r="B5" s="24"/>
      <c r="C5" s="47" t="s">
        <v>66</v>
      </c>
      <c r="D5" s="24"/>
      <c r="E5" s="24"/>
      <c r="F5" s="26"/>
    </row>
    <row r="6" spans="1:6" ht="15.75" customHeight="1">
      <c r="A6" s="18"/>
      <c r="B6" s="19"/>
      <c r="C6" s="20"/>
      <c r="D6" s="19"/>
      <c r="E6" s="19"/>
      <c r="F6" s="21"/>
    </row>
    <row r="7" spans="1:6" ht="15.75" customHeight="1">
      <c r="A7" s="22"/>
      <c r="B7" s="43" t="s">
        <v>59</v>
      </c>
      <c r="C7" s="23"/>
      <c r="D7" s="43" t="s">
        <v>1</v>
      </c>
      <c r="E7" s="128"/>
      <c r="F7" s="129"/>
    </row>
    <row r="8" spans="1:6" ht="15.75" customHeight="1">
      <c r="A8" s="84" t="s">
        <v>19</v>
      </c>
      <c r="B8" s="84" t="s">
        <v>20</v>
      </c>
      <c r="C8" s="84" t="s">
        <v>21</v>
      </c>
      <c r="D8" s="84" t="s">
        <v>12</v>
      </c>
      <c r="E8" s="84" t="s">
        <v>22</v>
      </c>
      <c r="F8" s="83"/>
    </row>
    <row r="9" spans="1:6" ht="15.75" customHeight="1">
      <c r="A9" s="27">
        <v>50</v>
      </c>
      <c r="B9" s="27">
        <v>8976</v>
      </c>
      <c r="C9" s="27" t="s">
        <v>23</v>
      </c>
      <c r="D9" s="28"/>
      <c r="E9" s="29">
        <f>A9*D9</f>
        <v>0</v>
      </c>
      <c r="F9" s="44" t="s">
        <v>24</v>
      </c>
    </row>
    <row r="10" spans="1:6" ht="15.75" customHeight="1">
      <c r="A10" s="30">
        <v>70</v>
      </c>
      <c r="B10" s="30">
        <v>8977</v>
      </c>
      <c r="C10" s="30" t="s">
        <v>25</v>
      </c>
      <c r="D10" s="31"/>
      <c r="E10" s="32">
        <f>A10*D10</f>
        <v>0</v>
      </c>
      <c r="F10" s="45" t="s">
        <v>26</v>
      </c>
    </row>
    <row r="11" spans="1:6" ht="15.75" customHeight="1">
      <c r="A11" s="30">
        <v>40</v>
      </c>
      <c r="B11" s="30">
        <v>8973</v>
      </c>
      <c r="C11" s="30" t="s">
        <v>27</v>
      </c>
      <c r="D11" s="31"/>
      <c r="E11" s="32">
        <f>A11*D11*10</f>
        <v>0</v>
      </c>
      <c r="F11" s="45" t="s">
        <v>28</v>
      </c>
    </row>
    <row r="12" spans="1:6" ht="15.75" customHeight="1">
      <c r="A12" s="30">
        <v>40</v>
      </c>
      <c r="B12" s="30">
        <v>8975</v>
      </c>
      <c r="C12" s="30" t="s">
        <v>29</v>
      </c>
      <c r="D12" s="31"/>
      <c r="E12" s="32">
        <f>A12*D12</f>
        <v>0</v>
      </c>
      <c r="F12" s="45" t="s">
        <v>30</v>
      </c>
    </row>
    <row r="13" spans="1:6" ht="15.75" customHeight="1">
      <c r="A13" s="30"/>
      <c r="B13" s="30"/>
      <c r="C13" s="30"/>
      <c r="D13" s="33"/>
      <c r="E13" s="32">
        <f>E9+E10+E11+E12</f>
        <v>0</v>
      </c>
      <c r="F13" s="45" t="s">
        <v>31</v>
      </c>
    </row>
    <row r="14" spans="1:6" ht="15.75" customHeight="1">
      <c r="A14" s="30"/>
      <c r="B14" s="30"/>
      <c r="C14" s="13"/>
      <c r="D14" s="34" t="s">
        <v>32</v>
      </c>
      <c r="E14" s="35">
        <f>E13/100*15</f>
        <v>0</v>
      </c>
      <c r="F14" s="45" t="s">
        <v>33</v>
      </c>
    </row>
    <row r="15" spans="1:6" ht="15.75" customHeight="1">
      <c r="A15" s="30"/>
      <c r="B15" s="30"/>
      <c r="C15" s="30"/>
      <c r="D15" s="32"/>
      <c r="E15" s="32">
        <f>E13-E14</f>
        <v>0</v>
      </c>
      <c r="F15" s="45" t="s">
        <v>34</v>
      </c>
    </row>
    <row r="16" spans="1:6" ht="15.75" customHeight="1">
      <c r="A16" s="30"/>
      <c r="B16" s="30"/>
      <c r="C16" s="30"/>
      <c r="D16" s="36" t="s">
        <v>56</v>
      </c>
      <c r="E16" s="32">
        <f>E15/100*20</f>
        <v>0</v>
      </c>
      <c r="F16" s="45" t="s">
        <v>35</v>
      </c>
    </row>
    <row r="17" spans="1:6" ht="15.75" customHeight="1">
      <c r="A17" s="30"/>
      <c r="B17" s="30"/>
      <c r="C17" s="30"/>
      <c r="D17" s="32"/>
      <c r="E17" s="32"/>
      <c r="F17" s="45"/>
    </row>
    <row r="18" spans="1:6" ht="15.75" customHeight="1">
      <c r="A18" s="37"/>
      <c r="B18" s="37"/>
      <c r="C18" s="37"/>
      <c r="D18" s="38" t="s">
        <v>36</v>
      </c>
      <c r="E18" s="39">
        <f>E15+E16</f>
        <v>0</v>
      </c>
      <c r="F18" s="46" t="s">
        <v>37</v>
      </c>
    </row>
    <row r="19" spans="1:6" ht="15.75" customHeight="1">
      <c r="A19" s="24"/>
      <c r="B19" s="24"/>
      <c r="C19" s="24"/>
      <c r="D19" s="41"/>
      <c r="E19" s="42"/>
      <c r="F19" s="12"/>
    </row>
    <row r="20" spans="1:2" ht="13.5">
      <c r="A20" s="48" t="s">
        <v>2</v>
      </c>
      <c r="B20" s="40"/>
    </row>
    <row r="21" ht="12">
      <c r="A21" s="49"/>
    </row>
    <row r="22" ht="12">
      <c r="A22" s="49"/>
    </row>
    <row r="23" ht="12">
      <c r="A23" s="49" t="s">
        <v>26</v>
      </c>
    </row>
    <row r="24" ht="12">
      <c r="A24" s="49"/>
    </row>
    <row r="25" ht="12">
      <c r="A25" s="49"/>
    </row>
    <row r="26" ht="12">
      <c r="A26" s="49" t="s">
        <v>28</v>
      </c>
    </row>
    <row r="27" ht="12">
      <c r="A27" s="49"/>
    </row>
    <row r="28" ht="12">
      <c r="A28" s="49"/>
    </row>
    <row r="29" ht="12">
      <c r="A29" s="49" t="s">
        <v>30</v>
      </c>
    </row>
    <row r="30" ht="12">
      <c r="A30" s="49"/>
    </row>
    <row r="31" ht="12">
      <c r="A31" s="49"/>
    </row>
    <row r="32" ht="12">
      <c r="A32" s="49" t="s">
        <v>31</v>
      </c>
    </row>
    <row r="33" ht="12">
      <c r="A33" s="49"/>
    </row>
    <row r="34" ht="12">
      <c r="A34" s="49"/>
    </row>
    <row r="35" ht="12">
      <c r="A35" s="49" t="s">
        <v>33</v>
      </c>
    </row>
    <row r="36" ht="12">
      <c r="A36" s="49"/>
    </row>
    <row r="37" ht="12">
      <c r="A37" s="49"/>
    </row>
    <row r="38" ht="12">
      <c r="A38" s="49" t="s">
        <v>34</v>
      </c>
    </row>
    <row r="39" ht="12">
      <c r="A39" s="49"/>
    </row>
    <row r="40" ht="12">
      <c r="A40" s="49"/>
    </row>
    <row r="41" ht="12">
      <c r="A41" s="49" t="s">
        <v>35</v>
      </c>
    </row>
    <row r="42" ht="12">
      <c r="A42" s="50"/>
    </row>
    <row r="43" ht="12">
      <c r="A43" s="50"/>
    </row>
    <row r="44" ht="12">
      <c r="A44" s="49" t="s">
        <v>37</v>
      </c>
    </row>
  </sheetData>
  <sheetProtection password="CA37" sheet="1" objects="1" scenarios="1"/>
  <protectedRanges>
    <protectedRange sqref="D9:D13" name="Range3"/>
    <protectedRange sqref="C7" name="Range1"/>
    <protectedRange sqref="E7:F7" name="Range2"/>
  </protectedRanges>
  <mergeCells count="2">
    <mergeCell ref="E7:F7"/>
    <mergeCell ref="A2:F2"/>
  </mergeCells>
  <printOptions/>
  <pageMargins left="0.75" right="0.75" top="1" bottom="1" header="0.5" footer="0.5"/>
  <pageSetup orientation="portrait"/>
  <ignoredErrors>
    <ignoredError sqref="E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="150" zoomScaleNormal="150" zoomScalePageLayoutView="0" workbookViewId="0" topLeftCell="A3">
      <selection activeCell="D14" sqref="D14"/>
    </sheetView>
  </sheetViews>
  <sheetFormatPr defaultColWidth="8.8515625" defaultRowHeight="12.75"/>
  <cols>
    <col min="1" max="2" width="8.8515625" style="0" customWidth="1"/>
    <col min="3" max="3" width="9.8515625" style="0" bestFit="1" customWidth="1"/>
    <col min="4" max="4" width="8.8515625" style="0" customWidth="1"/>
    <col min="5" max="5" width="20.28125" style="0" bestFit="1" customWidth="1"/>
    <col min="6" max="6" width="11.00390625" style="0" customWidth="1"/>
    <col min="7" max="10" width="8.8515625" style="0" customWidth="1"/>
    <col min="11" max="11" width="4.421875" style="0" bestFit="1" customWidth="1"/>
    <col min="12" max="12" width="6.140625" style="0" customWidth="1"/>
  </cols>
  <sheetData>
    <row r="1" spans="2:12" ht="12.75">
      <c r="B1" s="10"/>
      <c r="C1" s="10"/>
      <c r="D1" s="10"/>
      <c r="E1" s="10"/>
      <c r="G1" s="10"/>
      <c r="I1" s="10"/>
      <c r="L1" s="9"/>
    </row>
    <row r="2" spans="1:12" ht="17.25">
      <c r="A2" s="132" t="s">
        <v>6</v>
      </c>
      <c r="B2" s="133"/>
      <c r="C2" s="133"/>
      <c r="D2" s="133"/>
      <c r="E2" s="133"/>
      <c r="F2" s="133"/>
      <c r="G2" s="10"/>
      <c r="I2" s="10"/>
      <c r="L2" s="9"/>
    </row>
    <row r="3" spans="1:12" ht="15.75" customHeight="1">
      <c r="A3" s="52"/>
      <c r="B3" s="51"/>
      <c r="C3" s="51"/>
      <c r="D3" s="51"/>
      <c r="E3" s="51"/>
      <c r="F3" s="51"/>
      <c r="G3" s="10"/>
      <c r="I3" s="10"/>
      <c r="L3" s="9"/>
    </row>
    <row r="4" spans="1:12" ht="15.75" customHeight="1">
      <c r="A4" s="51"/>
      <c r="B4" s="51"/>
      <c r="C4" s="51"/>
      <c r="D4" s="51"/>
      <c r="E4" s="51"/>
      <c r="F4" s="51"/>
      <c r="G4" s="10"/>
      <c r="I4" s="10"/>
      <c r="L4" s="9"/>
    </row>
    <row r="5" spans="1:12" ht="21" customHeight="1">
      <c r="A5" s="58"/>
      <c r="B5" s="53"/>
      <c r="C5" s="53"/>
      <c r="D5" s="53"/>
      <c r="E5" s="1"/>
      <c r="F5" s="53"/>
      <c r="G5" s="1"/>
      <c r="H5" s="53"/>
      <c r="I5" s="1"/>
      <c r="J5" s="1"/>
      <c r="K5" s="54"/>
      <c r="L5" s="8"/>
    </row>
    <row r="6" spans="1:12" ht="21" customHeight="1">
      <c r="A6" s="5"/>
      <c r="B6" s="6"/>
      <c r="C6" s="6"/>
      <c r="D6" s="6"/>
      <c r="E6" s="3"/>
      <c r="F6" s="6"/>
      <c r="G6" s="3"/>
      <c r="H6" s="6"/>
      <c r="I6" s="3"/>
      <c r="J6" s="3"/>
      <c r="K6" s="7"/>
      <c r="L6" s="4"/>
    </row>
    <row r="7" spans="1:12" s="11" customFormat="1" ht="21" customHeight="1">
      <c r="A7" s="59" t="s">
        <v>5</v>
      </c>
      <c r="B7" s="25"/>
      <c r="C7" s="99"/>
      <c r="D7" s="99"/>
      <c r="E7" s="25"/>
      <c r="F7" s="88" t="s">
        <v>13</v>
      </c>
      <c r="G7" s="25"/>
      <c r="H7" s="25"/>
      <c r="I7" s="25"/>
      <c r="J7" s="25"/>
      <c r="K7" s="100"/>
      <c r="L7" s="101"/>
    </row>
    <row r="8" spans="1:12" ht="21" customHeight="1">
      <c r="A8" s="5"/>
      <c r="B8" s="102"/>
      <c r="C8" s="103"/>
      <c r="D8" s="103"/>
      <c r="E8" s="24"/>
      <c r="F8" s="102"/>
      <c r="G8" s="24"/>
      <c r="H8" s="102"/>
      <c r="I8" s="24"/>
      <c r="J8" s="24"/>
      <c r="K8" s="41"/>
      <c r="L8" s="26"/>
    </row>
    <row r="9" spans="1:12" s="11" customFormat="1" ht="22.5" customHeight="1">
      <c r="A9" s="85" t="s">
        <v>4</v>
      </c>
      <c r="B9" s="89"/>
      <c r="C9" s="90"/>
      <c r="D9" s="90"/>
      <c r="E9" s="25"/>
      <c r="F9" s="25"/>
      <c r="G9" s="25"/>
      <c r="H9" s="25"/>
      <c r="I9" s="25"/>
      <c r="J9" s="25"/>
      <c r="K9" s="100"/>
      <c r="L9" s="101"/>
    </row>
    <row r="10" spans="1:12" ht="30" customHeight="1">
      <c r="A10" s="57" t="s">
        <v>45</v>
      </c>
      <c r="B10" s="91" t="s">
        <v>46</v>
      </c>
      <c r="C10" s="91" t="s">
        <v>14</v>
      </c>
      <c r="D10" s="92"/>
      <c r="E10" s="86" t="s">
        <v>47</v>
      </c>
      <c r="F10" s="104">
        <v>225</v>
      </c>
      <c r="G10" s="93" t="s">
        <v>48</v>
      </c>
      <c r="H10" s="104">
        <v>21.83</v>
      </c>
      <c r="I10" s="125" t="s">
        <v>58</v>
      </c>
      <c r="J10" s="125"/>
      <c r="K10" s="105"/>
      <c r="L10" s="17"/>
    </row>
    <row r="11" spans="1:12" ht="30" customHeight="1">
      <c r="A11" s="56">
        <v>0</v>
      </c>
      <c r="B11" s="106">
        <v>0</v>
      </c>
      <c r="C11" s="107">
        <f>A11-B11</f>
        <v>0</v>
      </c>
      <c r="D11" s="94" t="s">
        <v>60</v>
      </c>
      <c r="E11" s="87" t="s">
        <v>49</v>
      </c>
      <c r="F11" s="108"/>
      <c r="G11" s="109"/>
      <c r="H11" s="110">
        <v>12.51</v>
      </c>
      <c r="I11" s="126" t="s">
        <v>58</v>
      </c>
      <c r="J11" s="126"/>
      <c r="K11" s="111"/>
      <c r="L11" s="21"/>
    </row>
    <row r="12" spans="1:12" ht="21" customHeight="1">
      <c r="A12" s="5"/>
      <c r="B12" s="102"/>
      <c r="C12" s="102"/>
      <c r="D12" s="102"/>
      <c r="E12" s="24"/>
      <c r="F12" s="102"/>
      <c r="G12" s="24"/>
      <c r="H12" s="102"/>
      <c r="I12" s="24"/>
      <c r="J12" s="24"/>
      <c r="K12" s="41"/>
      <c r="L12" s="17"/>
    </row>
    <row r="13" spans="1:12" ht="21" customHeight="1">
      <c r="A13" s="5"/>
      <c r="B13" s="102"/>
      <c r="C13" s="102"/>
      <c r="D13" s="102"/>
      <c r="E13" s="24"/>
      <c r="F13" s="102"/>
      <c r="G13" s="24"/>
      <c r="H13" s="102"/>
      <c r="I13" s="24"/>
      <c r="J13" s="24"/>
      <c r="K13" s="41"/>
      <c r="L13" s="26"/>
    </row>
    <row r="14" spans="1:12" ht="21" customHeight="1">
      <c r="A14" s="95" t="s">
        <v>15</v>
      </c>
      <c r="B14" s="96"/>
      <c r="C14" s="96"/>
      <c r="D14" s="112">
        <f>IF(C11&gt;F10,F10,C11)</f>
        <v>0</v>
      </c>
      <c r="E14" s="97" t="s">
        <v>26</v>
      </c>
      <c r="F14" s="98" t="s">
        <v>50</v>
      </c>
      <c r="G14" s="97"/>
      <c r="H14" s="112"/>
      <c r="I14" s="114" t="s">
        <v>51</v>
      </c>
      <c r="J14" s="113" t="s">
        <v>52</v>
      </c>
      <c r="K14" s="115">
        <f>D14*H10/100</f>
        <v>0</v>
      </c>
      <c r="L14" s="116" t="s">
        <v>17</v>
      </c>
    </row>
    <row r="15" spans="1:12" ht="21" customHeight="1">
      <c r="A15" s="95" t="s">
        <v>53</v>
      </c>
      <c r="B15" s="96"/>
      <c r="C15" s="96"/>
      <c r="D15" s="112">
        <f>C11-D14</f>
        <v>0</v>
      </c>
      <c r="E15" s="97" t="s">
        <v>30</v>
      </c>
      <c r="F15" s="98" t="s">
        <v>55</v>
      </c>
      <c r="G15" s="97"/>
      <c r="H15" s="112"/>
      <c r="I15" s="114" t="s">
        <v>51</v>
      </c>
      <c r="J15" s="113" t="s">
        <v>52</v>
      </c>
      <c r="K15" s="115">
        <f>D15*H11/100</f>
        <v>0</v>
      </c>
      <c r="L15" s="116" t="s">
        <v>31</v>
      </c>
    </row>
    <row r="16" spans="1:12" ht="21" customHeight="1" thickBot="1">
      <c r="A16" s="60"/>
      <c r="B16" s="112"/>
      <c r="C16" s="112"/>
      <c r="D16" s="112"/>
      <c r="E16" s="113"/>
      <c r="F16" s="96"/>
      <c r="G16" s="97"/>
      <c r="H16" s="112"/>
      <c r="I16" s="114"/>
      <c r="J16" s="117"/>
      <c r="K16" s="118"/>
      <c r="L16" s="116"/>
    </row>
    <row r="17" spans="1:12" ht="21" customHeight="1">
      <c r="A17" s="55"/>
      <c r="B17" s="112"/>
      <c r="C17" s="112"/>
      <c r="D17" s="112"/>
      <c r="E17" s="113"/>
      <c r="F17" s="98" t="s">
        <v>0</v>
      </c>
      <c r="G17" s="97"/>
      <c r="H17" s="112"/>
      <c r="I17" s="119" t="s">
        <v>51</v>
      </c>
      <c r="J17" s="113" t="s">
        <v>52</v>
      </c>
      <c r="K17" s="115">
        <f>K14+K15</f>
        <v>0</v>
      </c>
      <c r="L17" s="116" t="s">
        <v>33</v>
      </c>
    </row>
    <row r="18" spans="1:12" ht="21" customHeight="1">
      <c r="A18" s="55"/>
      <c r="B18" s="112"/>
      <c r="C18" s="112"/>
      <c r="D18" s="112"/>
      <c r="E18" s="113"/>
      <c r="F18" s="98"/>
      <c r="G18" s="97"/>
      <c r="H18" s="112"/>
      <c r="I18" s="119"/>
      <c r="J18" s="113"/>
      <c r="K18" s="115"/>
      <c r="L18" s="116"/>
    </row>
    <row r="19" spans="1:12" ht="21" customHeight="1">
      <c r="A19" s="55"/>
      <c r="B19" s="112"/>
      <c r="C19" s="112"/>
      <c r="D19" s="112"/>
      <c r="E19" s="113"/>
      <c r="F19" s="98" t="s">
        <v>16</v>
      </c>
      <c r="G19" s="97"/>
      <c r="H19" s="120">
        <f>K17</f>
        <v>0</v>
      </c>
      <c r="I19" s="119" t="s">
        <v>51</v>
      </c>
      <c r="J19" s="113" t="s">
        <v>52</v>
      </c>
      <c r="K19" s="115">
        <f>K17*0.05</f>
        <v>0</v>
      </c>
      <c r="L19" s="116" t="s">
        <v>34</v>
      </c>
    </row>
    <row r="20" spans="1:12" ht="21" customHeight="1" thickBot="1">
      <c r="A20" s="55"/>
      <c r="B20" s="112"/>
      <c r="C20" s="112"/>
      <c r="D20" s="112"/>
      <c r="E20" s="113"/>
      <c r="F20" s="98"/>
      <c r="G20" s="97"/>
      <c r="H20" s="112"/>
      <c r="I20" s="121"/>
      <c r="J20" s="113"/>
      <c r="K20" s="115"/>
      <c r="L20" s="116"/>
    </row>
    <row r="21" spans="1:12" ht="21" customHeight="1" thickBot="1">
      <c r="A21" s="55"/>
      <c r="B21" s="112"/>
      <c r="C21" s="112"/>
      <c r="D21" s="112"/>
      <c r="E21" s="113"/>
      <c r="F21" s="98" t="s">
        <v>54</v>
      </c>
      <c r="G21" s="97"/>
      <c r="H21" s="112"/>
      <c r="I21" s="119" t="s">
        <v>51</v>
      </c>
      <c r="J21" s="122" t="s">
        <v>52</v>
      </c>
      <c r="K21" s="123">
        <f>K17-K19</f>
        <v>0</v>
      </c>
      <c r="L21" s="116" t="s">
        <v>35</v>
      </c>
    </row>
    <row r="22" spans="1:12" ht="21" customHeight="1">
      <c r="A22" s="61"/>
      <c r="B22" s="124"/>
      <c r="C22" s="124"/>
      <c r="D22" s="124"/>
      <c r="E22" s="19"/>
      <c r="F22" s="124"/>
      <c r="G22" s="19"/>
      <c r="H22" s="124"/>
      <c r="I22" s="19"/>
      <c r="J22" s="19"/>
      <c r="K22" s="111"/>
      <c r="L22" s="26"/>
    </row>
    <row r="23" spans="1:12" ht="21" customHeight="1">
      <c r="A23" s="49" t="s">
        <v>24</v>
      </c>
      <c r="B23" s="10"/>
      <c r="C23" s="10"/>
      <c r="D23" s="10"/>
      <c r="E23" s="10"/>
      <c r="G23" s="10"/>
      <c r="I23" s="10"/>
      <c r="L23" s="1"/>
    </row>
    <row r="24" spans="1:12" ht="12">
      <c r="A24" s="49"/>
      <c r="L24" s="9"/>
    </row>
    <row r="25" spans="1:12" ht="12">
      <c r="A25" s="49" t="s">
        <v>26</v>
      </c>
      <c r="L25" s="9"/>
    </row>
    <row r="26" spans="1:12" ht="12">
      <c r="A26" s="49"/>
      <c r="L26" s="9"/>
    </row>
    <row r="27" spans="1:12" ht="12">
      <c r="A27" s="49" t="s">
        <v>28</v>
      </c>
      <c r="L27" s="9"/>
    </row>
    <row r="28" ht="12">
      <c r="A28" s="49"/>
    </row>
    <row r="29" ht="12">
      <c r="A29" s="49" t="s">
        <v>30</v>
      </c>
    </row>
    <row r="30" ht="12">
      <c r="A30" s="49"/>
    </row>
    <row r="31" ht="12">
      <c r="A31" s="49" t="s">
        <v>31</v>
      </c>
    </row>
    <row r="32" ht="12">
      <c r="A32" s="49"/>
    </row>
    <row r="33" ht="12">
      <c r="A33" s="49" t="s">
        <v>33</v>
      </c>
    </row>
    <row r="34" ht="12">
      <c r="A34" s="49"/>
    </row>
    <row r="35" ht="12">
      <c r="A35" s="49" t="s">
        <v>34</v>
      </c>
    </row>
    <row r="36" ht="12">
      <c r="A36" s="49"/>
    </row>
    <row r="37" spans="1:10" ht="13.5">
      <c r="A37" s="49" t="s">
        <v>35</v>
      </c>
      <c r="J37" s="47"/>
    </row>
  </sheetData>
  <sheetProtection password="CA37" sheet="1" objects="1" scenarios="1"/>
  <protectedRanges>
    <protectedRange sqref="C7" name="Range2"/>
    <protectedRange sqref="A11:B11" name="Range1"/>
  </protectedRanges>
  <mergeCells count="1">
    <mergeCell ref="A2:F2"/>
  </mergeCells>
  <printOptions/>
  <pageMargins left="0.7500000000000001" right="0.7500000000000001" top="1" bottom="1" header="0.5" footer="0.5"/>
  <pageSetup fitToHeight="1" fitToWidth="1" orientation="landscape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1"/>
  <sheetViews>
    <sheetView showGridLines="0" tabSelected="1" zoomScale="150" zoomScaleNormal="150" zoomScalePageLayoutView="0" workbookViewId="0" topLeftCell="A1">
      <selection activeCell="A8" sqref="A8"/>
    </sheetView>
  </sheetViews>
  <sheetFormatPr defaultColWidth="8.8515625" defaultRowHeight="12.75"/>
  <cols>
    <col min="1" max="1" width="21.00390625" style="0" customWidth="1"/>
    <col min="2" max="2" width="21.7109375" style="0" bestFit="1" customWidth="1"/>
    <col min="3" max="3" width="19.28125" style="0" bestFit="1" customWidth="1"/>
    <col min="4" max="4" width="14.28125" style="0" customWidth="1"/>
  </cols>
  <sheetData>
    <row r="2" spans="1:5" ht="15.75">
      <c r="A2" s="62" t="s">
        <v>7</v>
      </c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4" t="s">
        <v>3</v>
      </c>
      <c r="B4" s="15"/>
      <c r="C4" s="15"/>
      <c r="D4" s="17"/>
      <c r="E4" s="13"/>
    </row>
    <row r="5" spans="1:5" ht="12.75">
      <c r="A5" s="22"/>
      <c r="B5" s="24"/>
      <c r="C5" s="24"/>
      <c r="D5" s="26"/>
      <c r="E5" s="13"/>
    </row>
    <row r="6" spans="1:5" ht="12.75">
      <c r="A6" s="22"/>
      <c r="B6" s="24"/>
      <c r="C6" s="24"/>
      <c r="D6" s="26"/>
      <c r="E6" s="13"/>
    </row>
    <row r="7" spans="1:5" ht="12.75">
      <c r="A7" s="78" t="s">
        <v>38</v>
      </c>
      <c r="B7" s="77" t="s">
        <v>64</v>
      </c>
      <c r="C7" s="24"/>
      <c r="D7" s="26"/>
      <c r="E7" s="13"/>
    </row>
    <row r="8" spans="1:5" ht="12.75">
      <c r="A8" s="78" t="s">
        <v>67</v>
      </c>
      <c r="B8" s="25"/>
      <c r="C8" s="24"/>
      <c r="D8" s="26"/>
      <c r="E8" s="13"/>
    </row>
    <row r="9" spans="1:5" ht="12.75">
      <c r="A9" s="78" t="s">
        <v>44</v>
      </c>
      <c r="B9" s="63">
        <v>100</v>
      </c>
      <c r="C9" s="24"/>
      <c r="D9" s="26"/>
      <c r="E9" s="13"/>
    </row>
    <row r="10" spans="1:5" ht="12.75">
      <c r="A10" s="78" t="s">
        <v>18</v>
      </c>
      <c r="B10" s="23"/>
      <c r="C10" s="24"/>
      <c r="D10" s="26"/>
      <c r="E10" s="13"/>
    </row>
    <row r="11" spans="1:5" ht="13.5">
      <c r="A11" s="78" t="s">
        <v>8</v>
      </c>
      <c r="B11" s="25">
        <v>77468698701</v>
      </c>
      <c r="C11" s="24"/>
      <c r="D11" s="26"/>
      <c r="E11" s="13"/>
    </row>
    <row r="12" spans="1:5" ht="13.5">
      <c r="A12" s="78" t="s">
        <v>10</v>
      </c>
      <c r="B12" s="76">
        <v>40817</v>
      </c>
      <c r="C12" s="24"/>
      <c r="D12" s="26"/>
      <c r="E12" s="13"/>
    </row>
    <row r="13" spans="1:5" ht="13.5">
      <c r="A13" s="79"/>
      <c r="B13" s="24"/>
      <c r="C13" s="24"/>
      <c r="D13" s="26"/>
      <c r="E13" s="13"/>
    </row>
    <row r="14" spans="1:5" ht="13.5">
      <c r="A14" s="78"/>
      <c r="B14" s="24"/>
      <c r="C14" s="24"/>
      <c r="D14" s="64" t="s">
        <v>9</v>
      </c>
      <c r="E14" s="13"/>
    </row>
    <row r="15" spans="1:5" ht="13.5">
      <c r="A15" s="78" t="s">
        <v>39</v>
      </c>
      <c r="B15" s="24"/>
      <c r="C15" s="41">
        <v>22.5</v>
      </c>
      <c r="D15" s="65">
        <f>C15</f>
        <v>22.5</v>
      </c>
      <c r="E15" s="66" t="s">
        <v>24</v>
      </c>
    </row>
    <row r="16" spans="1:5" ht="13.5">
      <c r="A16" s="2"/>
      <c r="B16" s="24"/>
      <c r="C16" s="41"/>
      <c r="D16" s="65"/>
      <c r="E16" s="66"/>
    </row>
    <row r="17" spans="1:5" ht="13.5">
      <c r="A17" s="80"/>
      <c r="B17" s="67" t="s">
        <v>40</v>
      </c>
      <c r="C17" s="127" t="s">
        <v>57</v>
      </c>
      <c r="D17" s="68"/>
      <c r="E17" s="66" t="s">
        <v>26</v>
      </c>
    </row>
    <row r="18" spans="1:5" ht="13.5">
      <c r="A18" s="81" t="s">
        <v>65</v>
      </c>
      <c r="B18" s="69"/>
      <c r="C18" s="70">
        <v>35</v>
      </c>
      <c r="D18" s="68">
        <f>B18*C18/100</f>
        <v>0</v>
      </c>
      <c r="E18" s="66" t="s">
        <v>28</v>
      </c>
    </row>
    <row r="19" spans="1:5" ht="13.5">
      <c r="A19" s="81" t="s">
        <v>61</v>
      </c>
      <c r="B19" s="69"/>
      <c r="C19" s="70"/>
      <c r="D19" s="71"/>
      <c r="E19" s="66"/>
    </row>
    <row r="20" spans="1:5" ht="13.5">
      <c r="A20" s="81" t="s">
        <v>62</v>
      </c>
      <c r="B20" s="72">
        <f>IF(B19&lt;100,B19,100)</f>
        <v>0</v>
      </c>
      <c r="C20" s="70"/>
      <c r="D20" s="68"/>
      <c r="E20" s="66" t="s">
        <v>30</v>
      </c>
    </row>
    <row r="21" spans="1:5" ht="13.5">
      <c r="A21" s="82" t="s">
        <v>63</v>
      </c>
      <c r="B21" s="72">
        <f>IF((B19-B20)&lt;0,0,(B19-B20))</f>
        <v>0</v>
      </c>
      <c r="C21" s="70">
        <v>5</v>
      </c>
      <c r="D21" s="68">
        <f>B21*C21</f>
        <v>0</v>
      </c>
      <c r="E21" s="66" t="s">
        <v>31</v>
      </c>
    </row>
    <row r="22" spans="1:5" ht="13.5">
      <c r="A22" s="22"/>
      <c r="B22" s="24"/>
      <c r="C22" s="43" t="s">
        <v>41</v>
      </c>
      <c r="D22" s="65">
        <f>(D15+D18+D21)</f>
        <v>22.5</v>
      </c>
      <c r="E22" s="66" t="s">
        <v>33</v>
      </c>
    </row>
    <row r="23" spans="1:5" ht="13.5">
      <c r="A23" s="22"/>
      <c r="B23" s="24"/>
      <c r="C23" s="43" t="s">
        <v>42</v>
      </c>
      <c r="D23" s="65">
        <f>D22/100*20</f>
        <v>4.5</v>
      </c>
      <c r="E23" s="66" t="s">
        <v>34</v>
      </c>
    </row>
    <row r="24" spans="1:5" ht="13.5">
      <c r="A24" s="18"/>
      <c r="B24" s="19"/>
      <c r="C24" s="75" t="s">
        <v>43</v>
      </c>
      <c r="D24" s="73">
        <f>D22+D23</f>
        <v>27</v>
      </c>
      <c r="E24" s="13"/>
    </row>
    <row r="25" spans="1:5" ht="13.5">
      <c r="A25" s="66" t="s">
        <v>24</v>
      </c>
      <c r="B25" s="13"/>
      <c r="C25" s="13"/>
      <c r="D25" s="74"/>
      <c r="E25" s="13"/>
    </row>
    <row r="26" spans="1:5" ht="13.5">
      <c r="A26" s="66" t="s">
        <v>26</v>
      </c>
      <c r="B26" s="13"/>
      <c r="C26" s="13"/>
      <c r="D26" s="13"/>
      <c r="E26" s="13"/>
    </row>
    <row r="27" spans="1:5" ht="13.5">
      <c r="A27" s="66" t="s">
        <v>28</v>
      </c>
      <c r="B27" s="13"/>
      <c r="C27" s="13"/>
      <c r="D27" s="13"/>
      <c r="E27" s="13"/>
    </row>
    <row r="28" spans="1:5" ht="13.5">
      <c r="A28" s="66" t="s">
        <v>30</v>
      </c>
      <c r="B28" s="13"/>
      <c r="C28" s="13"/>
      <c r="D28" s="13"/>
      <c r="E28" s="13"/>
    </row>
    <row r="29" spans="1:5" ht="13.5">
      <c r="A29" s="66" t="s">
        <v>31</v>
      </c>
      <c r="B29" s="13"/>
      <c r="C29" s="13"/>
      <c r="D29" s="13"/>
      <c r="E29" s="13"/>
    </row>
    <row r="30" spans="1:5" ht="13.5">
      <c r="A30" s="66" t="s">
        <v>33</v>
      </c>
      <c r="B30" s="13"/>
      <c r="C30" s="13"/>
      <c r="D30" s="13"/>
      <c r="E30" s="13"/>
    </row>
    <row r="31" spans="1:5" ht="13.5">
      <c r="A31" s="66" t="s">
        <v>34</v>
      </c>
      <c r="B31" s="13"/>
      <c r="C31" s="13"/>
      <c r="D31" s="13"/>
      <c r="E31" s="13"/>
    </row>
  </sheetData>
  <sheetProtection password="CA37" sheet="1" objects="1" scenarios="1"/>
  <protectedRanges>
    <protectedRange sqref="B10" name="Range1"/>
    <protectedRange sqref="B18:B19" name="Range2"/>
  </protectedRanges>
  <printOptions/>
  <pageMargins left="0.7500000000000001" right="0.7500000000000001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Hopwood Hall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Brittle</dc:creator>
  <cp:keywords/>
  <dc:description/>
  <cp:lastModifiedBy>Val Pumfrey</cp:lastModifiedBy>
  <cp:lastPrinted>2011-04-19T16:50:04Z</cp:lastPrinted>
  <dcterms:created xsi:type="dcterms:W3CDTF">2005-10-15T19:55:23Z</dcterms:created>
  <dcterms:modified xsi:type="dcterms:W3CDTF">2011-05-20T10:42:22Z</dcterms:modified>
  <cp:category/>
  <cp:version/>
  <cp:contentType/>
  <cp:contentStatus/>
</cp:coreProperties>
</file>